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SEPTEMBRIE ORDINARA 2024 -I\CONSOLIDAT SEPTEMBRIE 2024\"/>
    </mc:Choice>
  </mc:AlternateContent>
  <xr:revisionPtr revIDLastSave="0" documentId="13_ncr:1_{A80E907B-E718-4AFA-8594-BF52287EFDD6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 s="1"/>
  <c r="D205" i="1"/>
  <c r="D45" i="1"/>
  <c r="D30" i="1" s="1"/>
  <c r="D25" i="1" s="1"/>
  <c r="D70" i="1"/>
  <c r="E145" i="1"/>
  <c r="E140" i="1" s="1"/>
  <c r="J45" i="1"/>
  <c r="J70" i="1"/>
  <c r="J30" i="1"/>
  <c r="J25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/>
  <c r="I76" i="1"/>
  <c r="K76" i="1" s="1"/>
  <c r="I77" i="1"/>
  <c r="K77" i="1"/>
  <c r="I78" i="1"/>
  <c r="K78" i="1" s="1"/>
  <c r="I80" i="1"/>
  <c r="I70" i="1" s="1"/>
  <c r="K70" i="1" s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 s="1"/>
  <c r="J205" i="1"/>
  <c r="C146" i="1"/>
  <c r="D146" i="1"/>
  <c r="D141" i="1" s="1"/>
  <c r="F146" i="1"/>
  <c r="G146" i="1"/>
  <c r="G141" i="1"/>
  <c r="H206" i="1"/>
  <c r="J146" i="1"/>
  <c r="J141" i="1" s="1"/>
  <c r="C147" i="1"/>
  <c r="C142" i="1" s="1"/>
  <c r="D147" i="1"/>
  <c r="D142" i="1" s="1"/>
  <c r="D207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73" i="1"/>
  <c r="K73" i="1" s="1"/>
  <c r="K80" i="1"/>
  <c r="I71" i="1"/>
  <c r="K71" i="1" s="1"/>
  <c r="D20" i="1" l="1"/>
  <c r="D230" i="1" s="1"/>
  <c r="I45" i="1"/>
  <c r="K45" i="1" s="1"/>
  <c r="I244" i="1"/>
  <c r="J20" i="1"/>
  <c r="J230" i="1" s="1"/>
  <c r="D143" i="1"/>
  <c r="D232" i="1"/>
  <c r="D231" i="1"/>
  <c r="I115" i="1"/>
  <c r="E234" i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J233" i="1"/>
  <c r="K247" i="1"/>
  <c r="K208" i="1"/>
  <c r="K37" i="1"/>
  <c r="K146" i="1"/>
  <c r="K141" i="1" s="1"/>
  <c r="J232" i="1"/>
  <c r="H233" i="1"/>
  <c r="E230" i="1"/>
  <c r="K35" i="1"/>
  <c r="I30" i="1"/>
  <c r="K244" i="1"/>
  <c r="K234" i="1" s="1"/>
  <c r="K145" i="1"/>
  <c r="I33" i="1"/>
  <c r="K38" i="1"/>
  <c r="I145" i="1"/>
  <c r="I140" i="1" s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K33" i="1" l="1"/>
  <c r="I28" i="1"/>
  <c r="K140" i="1"/>
  <c r="I32" i="1"/>
  <c r="I25" i="1"/>
  <c r="K30" i="1"/>
  <c r="I143" i="1"/>
  <c r="I26" i="1"/>
  <c r="K31" i="1"/>
  <c r="I27" i="1" l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<sst xmlns="http://schemas.openxmlformats.org/spreadsheetml/2006/main" count="384" uniqueCount="183">
  <si>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</si>
  <si>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</si>
  <si>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</si>
  <si>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</si>
  <si>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</si>
  <si>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</si>
  <si>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</si>
  <si>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</si>
  <si>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</si>
  <si>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</si>
  <si>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</si>
  <si>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</si>
  <si>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</si>
  <si>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</si>
  <si>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</si>
  <si>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</si>
  <si>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</si>
  <si>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</si>
  <si>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</si>
  <si>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</si>
  <si>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</si>
  <si>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</si>
  <si>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</si>
  <si>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</si>
  <si>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</si>
  <si>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</si>
  <si>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</si>
  <si>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</si>
  <si>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</si>
  <si>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</si>
  <si>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</si>
  <si>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</si>
  <si>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</si>
  <si>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</si>
  <si>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</si>
  <si>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</si>
  <si>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</si>
  <si>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</si>
  <si>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</si>
  <si>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</si>
  <si>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</si>
  <si>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</si>
  <si>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</si>
  <si>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</si>
  <si>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</si>
  <si>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</si>
  <si>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</si>
  <si>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</si>
  <si>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</si>
  <si>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</si>
  <si>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</si>
  <si>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</si>
  <si>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</si>
  <si>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</si>
  <si>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</si>
  <si>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</si>
  <si>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</si>
  <si>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</si>
  <si>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</si>
  <si>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</si>
  <si>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</si>
  <si>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</si>
  <si>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</si>
  <si>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</si>
  <si>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</si>
  <si>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</si>
  <si>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</si>
  <si>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</si>
  <si>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</si>
  <si>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</si>
  <si>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</si>
  <si>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</si>
  <si>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</si>
  <si>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</si>
  <si>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</si>
  <si>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</si>
  <si>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</si>
  <si>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</si>
  <si>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</si>
  <si>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</si>
  <si>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</si>
  <si>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</si>
  <si>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</si>
  <si>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</si>
  <si>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</si>
  <si>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</si>
  <si>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</si>
  <si>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</si>
  <si>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</si>
  <si>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</si>
  <si>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</si>
  <si>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</si>
  <si>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</si>
  <si>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</si>
  <si>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</si>
  <si>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</si>
  <si>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</si>
  <si>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</si>
  <si>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</si>
  <si>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</si>
  <si>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</si>
  <si>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</si>
  <si>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</si>
  <si>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</si>
  <si>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</si>
  <si>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</si>
  <si>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</si>
  <si>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</si>
  <si>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</si>
  <si>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</si>
  <si>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</si>
  <si>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</si>
  <si>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</si>
  <si>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</si>
  <si>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</si>
  <si>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</si>
  <si>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</si>
  <si>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</si>
  <si>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</si>
  <si>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</si>
  <si>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</si>
  <si>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</si>
  <si>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</si>
  <si>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</si>
  <si>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</si>
  <si>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</si>
  <si>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</si>
  <si>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</si>
  <si>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</si>
  <si>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</si>
  <si>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</si>
  <si>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</si>
  <si>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</si>
  <si>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</si>
  <si>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</si>
  <si>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</si>
  <si>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</si>
  <si>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</si>
  <si>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</si>
  <si>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</si>
  <si>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</si>
  <si>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</si>
  <si>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</si>
  <si>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</si>
  <si>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</si>
  <si>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</si>
  <si>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</si>
  <si>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</si>
  <si>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</si>
  <si>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</si>
  <si>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</si>
  <si>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</si>
  <si>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</si>
  <si>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</si>
  <si>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</si>
  <si>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</si>
  <si>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</si>
  <si>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</si>
  <si>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</si>
  <si>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</si>
  <si>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</si>
  <si>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</si>
  <si>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</si>
  <si>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</si>
  <si>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</si>
  <si>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</si>
  <si>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</si>
  <si>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</si>
  <si>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</si>
  <si>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</si>
  <si>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</si>
  <si>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</si>
  <si>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</si>
  <si>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</si>
  <si>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</si>
  <si>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</si>
  <si>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</si>
  <si>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</si>
  <si>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</si>
  <si>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</si>
  <si>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</si>
  <si>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</si>
  <si>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nr.416/26.09.2024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</si>
</sst>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72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4" fontId="43" fillId="20" borderId="2" xfId="0" applyNumberFormat="1" applyFont="1" applyFill="1" applyBorder="1" applyAlignment="1">
      <alignment horizontal="right"/>
    </xf>
    <xf numFmtId="4" fontId="44" fillId="20" borderId="2" xfId="0" applyNumberFormat="1" applyFont="1" applyFill="1" applyBorder="1" applyAlignment="1">
      <alignment horizontal="right"/>
    </xf>
    <xf numFmtId="4" fontId="42" fillId="20" borderId="2" xfId="0" applyNumberFormat="1" applyFont="1" applyFill="1" applyBorder="1" applyAlignment="1">
      <alignment horizontal="right"/>
    </xf>
    <xf numFmtId="0" fontId="41" fillId="20" borderId="0" xfId="0" applyFont="1" applyFill="1"/>
    <xf numFmtId="0" fontId="42" fillId="20" borderId="0" xfId="0" applyFont="1" applyFill="1" applyAlignment="1">
      <alignment horizontal="center"/>
    </xf>
    <xf numFmtId="1" fontId="42" fillId="20" borderId="5" xfId="0" applyNumberFormat="1" applyFont="1" applyFill="1" applyBorder="1" applyAlignment="1">
      <alignment horizontal="center"/>
    </xf>
    <xf numFmtId="4" fontId="42" fillId="20" borderId="3" xfId="0" applyNumberFormat="1" applyFont="1" applyFill="1" applyBorder="1" applyAlignment="1">
      <alignment horizontal="right"/>
    </xf>
    <xf numFmtId="4" fontId="41" fillId="20" borderId="0" xfId="0" applyNumberFormat="1" applyFont="1" applyFill="1" applyAlignment="1">
      <alignment horizontal="right"/>
    </xf>
    <xf numFmtId="165" fontId="41" fillId="20" borderId="0" xfId="0" applyNumberFormat="1" applyFont="1" applyFill="1"/>
    <xf numFmtId="0" fontId="42" fillId="20" borderId="0" xfId="0" applyFont="1" applyFill="1"/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2" fillId="20" borderId="8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zoomScale="70" zoomScaleNormal="56" zoomScaleSheetLayoutView="70" workbookViewId="0">
      <selection activeCell="I4" sqref="I4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7" customWidth="1"/>
    <col min="4" max="4" width="22.140625" style="13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46" t="s">
        <v>0</v>
      </c>
      <c r="K1" s="146"/>
    </row>
    <row r="2" spans="1:22" ht="18" customHeight="1" x14ac:dyDescent="0.25">
      <c r="A2" s="36"/>
      <c r="B2" s="37"/>
      <c r="D2" s="135"/>
      <c r="E2" s="37"/>
      <c r="I2" s="147" t="s">
        <v>182</v>
      </c>
      <c r="J2" s="148"/>
      <c r="K2" s="149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7"/>
      <c r="D3" s="135"/>
      <c r="E3" s="37"/>
      <c r="F3" s="100"/>
      <c r="G3" s="150"/>
      <c r="H3" s="151"/>
      <c r="I3" s="151"/>
      <c r="J3" s="151"/>
      <c r="K3" s="151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7"/>
      <c r="D4" s="13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54" t="s">
        <v>168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22" ht="18" customHeight="1" x14ac:dyDescent="0.25">
      <c r="A6" s="155" t="s">
        <v>179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22" ht="18" customHeight="1" x14ac:dyDescent="0.25">
      <c r="A7" s="40"/>
      <c r="B7" s="41"/>
      <c r="C7" s="128"/>
      <c r="D7" s="13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61" t="s">
        <v>2</v>
      </c>
      <c r="B9" s="152" t="s">
        <v>3</v>
      </c>
      <c r="C9" s="156" t="s">
        <v>4</v>
      </c>
      <c r="D9" s="153" t="s">
        <v>166</v>
      </c>
      <c r="E9" s="162"/>
      <c r="F9" s="163" t="s">
        <v>167</v>
      </c>
      <c r="G9" s="157" t="s">
        <v>165</v>
      </c>
      <c r="H9" s="160" t="s">
        <v>5</v>
      </c>
      <c r="I9" s="152" t="s">
        <v>6</v>
      </c>
      <c r="J9" s="152" t="s">
        <v>7</v>
      </c>
      <c r="K9" s="152" t="s">
        <v>8</v>
      </c>
    </row>
    <row r="10" spans="1:22" ht="12" customHeight="1" thickTop="1" thickBot="1" x14ac:dyDescent="0.3">
      <c r="A10" s="161"/>
      <c r="B10" s="152"/>
      <c r="C10" s="156"/>
      <c r="D10" s="153"/>
      <c r="E10" s="162"/>
      <c r="F10" s="164"/>
      <c r="G10" s="158"/>
      <c r="H10" s="160"/>
      <c r="I10" s="152"/>
      <c r="J10" s="152" t="s">
        <v>9</v>
      </c>
      <c r="K10" s="152"/>
    </row>
    <row r="11" spans="1:22" ht="12" customHeight="1" thickTop="1" thickBot="1" x14ac:dyDescent="0.3">
      <c r="A11" s="161"/>
      <c r="B11" s="152"/>
      <c r="C11" s="156"/>
      <c r="D11" s="153"/>
      <c r="E11" s="162"/>
      <c r="F11" s="164"/>
      <c r="G11" s="158"/>
      <c r="H11" s="160"/>
      <c r="I11" s="152"/>
      <c r="J11" s="152" t="s">
        <v>10</v>
      </c>
      <c r="K11" s="152"/>
    </row>
    <row r="12" spans="1:22" ht="2.25" customHeight="1" thickTop="1" thickBot="1" x14ac:dyDescent="0.3">
      <c r="A12" s="161"/>
      <c r="B12" s="152"/>
      <c r="C12" s="156"/>
      <c r="D12" s="153"/>
      <c r="E12" s="162"/>
      <c r="F12" s="164"/>
      <c r="G12" s="158"/>
      <c r="H12" s="160"/>
      <c r="I12" s="152"/>
      <c r="J12" s="152" t="s">
        <v>11</v>
      </c>
      <c r="K12" s="152"/>
    </row>
    <row r="13" spans="1:22" ht="12" customHeight="1" thickTop="1" thickBot="1" x14ac:dyDescent="0.3">
      <c r="A13" s="161"/>
      <c r="B13" s="152"/>
      <c r="C13" s="156"/>
      <c r="D13" s="153"/>
      <c r="E13" s="162"/>
      <c r="F13" s="164"/>
      <c r="G13" s="158"/>
      <c r="H13" s="160"/>
      <c r="I13" s="152"/>
      <c r="J13" s="152"/>
      <c r="K13" s="152"/>
    </row>
    <row r="14" spans="1:22" ht="12" customHeight="1" thickTop="1" thickBot="1" x14ac:dyDescent="0.3">
      <c r="A14" s="161"/>
      <c r="B14" s="152"/>
      <c r="C14" s="156"/>
      <c r="D14" s="153"/>
      <c r="E14" s="162"/>
      <c r="F14" s="164"/>
      <c r="G14" s="158"/>
      <c r="H14" s="160"/>
      <c r="I14" s="152"/>
      <c r="J14" s="152"/>
      <c r="K14" s="152"/>
    </row>
    <row r="15" spans="1:22" ht="56.25" customHeight="1" thickTop="1" thickBot="1" x14ac:dyDescent="0.3">
      <c r="A15" s="161"/>
      <c r="B15" s="152"/>
      <c r="C15" s="156"/>
      <c r="D15" s="153"/>
      <c r="E15" s="162"/>
      <c r="F15" s="164"/>
      <c r="G15" s="158"/>
      <c r="H15" s="160"/>
      <c r="I15" s="152"/>
      <c r="J15" s="152"/>
      <c r="K15" s="152"/>
    </row>
    <row r="16" spans="1:22" ht="12.75" customHeight="1" thickTop="1" thickBot="1" x14ac:dyDescent="0.3">
      <c r="A16" s="161"/>
      <c r="B16" s="152"/>
      <c r="C16" s="156"/>
      <c r="D16" s="153"/>
      <c r="E16" s="162"/>
      <c r="F16" s="164"/>
      <c r="G16" s="158"/>
      <c r="H16" s="160"/>
      <c r="I16" s="152"/>
      <c r="J16" s="152"/>
      <c r="K16" s="152"/>
    </row>
    <row r="17" spans="1:11" ht="12.75" hidden="1" customHeight="1" thickTop="1" thickBot="1" x14ac:dyDescent="0.3">
      <c r="A17" s="161"/>
      <c r="B17" s="152"/>
      <c r="C17" s="156"/>
      <c r="D17" s="153"/>
      <c r="E17" s="162"/>
      <c r="F17" s="165"/>
      <c r="G17" s="159"/>
      <c r="H17" s="160"/>
      <c r="I17" s="152"/>
      <c r="J17" s="152"/>
      <c r="K17" s="152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9">
        <v>1</v>
      </c>
      <c r="D18" s="13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30"/>
      <c r="D19" s="13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30">
        <f t="shared" ref="C20:J23" si="0">SUM(C25+C105+C110+C115+C135)</f>
        <v>1253162</v>
      </c>
      <c r="D20" s="138">
        <f t="shared" si="0"/>
        <v>684097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1937259</v>
      </c>
      <c r="J20" s="85">
        <f t="shared" si="0"/>
        <v>-127370</v>
      </c>
      <c r="K20" s="89">
        <f t="shared" ref="K20:K86" si="1">SUM(I20+J20)</f>
        <v>1809889</v>
      </c>
    </row>
    <row r="21" spans="1:11" ht="18" customHeight="1" x14ac:dyDescent="0.25">
      <c r="A21" s="80" t="s">
        <v>174</v>
      </c>
      <c r="B21" s="44"/>
      <c r="C21" s="130">
        <f>SUM(C26+C106+C111+C116+C136)</f>
        <v>1104525</v>
      </c>
      <c r="D21" s="13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30">
        <f>SUM(C27+C107+C112+C117+C137)</f>
        <v>1140481</v>
      </c>
      <c r="D22" s="13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181</v>
      </c>
      <c r="B23" s="44"/>
      <c r="C23" s="130">
        <f t="shared" si="0"/>
        <v>1090509</v>
      </c>
      <c r="D23" s="13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4"/>
      <c r="D24" s="13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4">
        <f>SUM(C30+C100)</f>
        <v>893653</v>
      </c>
      <c r="D25" s="140">
        <f t="shared" ref="D25:J25" si="2">SUM(D30+D100)</f>
        <v>378460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1272113</v>
      </c>
      <c r="J25" s="87">
        <f t="shared" si="2"/>
        <v>0</v>
      </c>
      <c r="K25" s="87">
        <f t="shared" si="1"/>
        <v>1272113</v>
      </c>
    </row>
    <row r="26" spans="1:11" s="13" customFormat="1" ht="18" customHeight="1" x14ac:dyDescent="0.3">
      <c r="A26" s="80" t="s">
        <v>174</v>
      </c>
      <c r="B26" s="51"/>
      <c r="C26" s="125">
        <f t="shared" ref="C26:J28" si="3">SUM(C31+C101)</f>
        <v>849849</v>
      </c>
      <c r="D26" s="14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25">
        <f t="shared" si="3"/>
        <v>877486</v>
      </c>
      <c r="D27" s="14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181</v>
      </c>
      <c r="B28" s="51"/>
      <c r="C28" s="125">
        <f t="shared" si="3"/>
        <v>904509</v>
      </c>
      <c r="D28" s="14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4"/>
      <c r="D29" s="13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25">
        <f>SUM(C35+C45+C60+C65+C70+C95)</f>
        <v>801542</v>
      </c>
      <c r="D30" s="14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801542</v>
      </c>
      <c r="J30" s="87">
        <f t="shared" si="4"/>
        <v>0</v>
      </c>
      <c r="K30" s="87">
        <f t="shared" si="1"/>
        <v>801542</v>
      </c>
    </row>
    <row r="31" spans="1:11" s="13" customFormat="1" ht="18" customHeight="1" x14ac:dyDescent="0.3">
      <c r="A31" s="80" t="s">
        <v>174</v>
      </c>
      <c r="B31" s="51"/>
      <c r="C31" s="125">
        <f t="shared" ref="C31:J33" si="5">SUM(C36+C46+C61+C66+C71+C96)</f>
        <v>765579</v>
      </c>
      <c r="D31" s="14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25">
        <f t="shared" si="5"/>
        <v>789339</v>
      </c>
      <c r="D32" s="14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25">
        <f t="shared" si="5"/>
        <v>812747</v>
      </c>
      <c r="D33" s="14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4"/>
      <c r="D34" s="13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23">
        <f>SUM(C40)</f>
        <v>5382</v>
      </c>
      <c r="D35" s="141"/>
      <c r="E35" s="88"/>
      <c r="F35" s="99"/>
      <c r="G35" s="88"/>
      <c r="H35" s="118"/>
      <c r="I35" s="87">
        <f t="shared" si="6"/>
        <v>5382</v>
      </c>
      <c r="J35" s="88"/>
      <c r="K35" s="87">
        <f t="shared" si="1"/>
        <v>5382</v>
      </c>
    </row>
    <row r="36" spans="1:11" ht="24" customHeight="1" x14ac:dyDescent="0.3">
      <c r="A36" s="80" t="s">
        <v>174</v>
      </c>
      <c r="B36" s="34"/>
      <c r="C36" s="123">
        <f>SUM(C41)</f>
        <v>2460</v>
      </c>
      <c r="D36" s="14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23">
        <f>SUM(C42)</f>
        <v>2573</v>
      </c>
      <c r="D37" s="14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23">
        <f>SUM(C43)</f>
        <v>2678</v>
      </c>
      <c r="D38" s="14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23"/>
      <c r="D39" s="14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23">
        <v>5382</v>
      </c>
      <c r="D40" s="141"/>
      <c r="E40" s="88"/>
      <c r="F40" s="99"/>
      <c r="G40" s="88"/>
      <c r="H40" s="118"/>
      <c r="I40" s="88">
        <f t="shared" si="6"/>
        <v>5382</v>
      </c>
      <c r="J40" s="88"/>
      <c r="K40" s="87">
        <f t="shared" si="1"/>
        <v>5382</v>
      </c>
    </row>
    <row r="41" spans="1:11" ht="18" customHeight="1" x14ac:dyDescent="0.3">
      <c r="A41" s="80" t="s">
        <v>174</v>
      </c>
      <c r="B41" s="34"/>
      <c r="C41" s="123">
        <v>2460</v>
      </c>
      <c r="D41" s="14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23">
        <v>2573</v>
      </c>
      <c r="D42" s="14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23">
        <v>2678</v>
      </c>
      <c r="D43" s="14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4"/>
      <c r="D44" s="13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25">
        <f>SUM(C50+C55)</f>
        <v>426617</v>
      </c>
      <c r="D45" s="14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426617</v>
      </c>
      <c r="J45" s="87">
        <f t="shared" si="7"/>
        <v>0</v>
      </c>
      <c r="K45" s="87">
        <f t="shared" si="1"/>
        <v>426617</v>
      </c>
    </row>
    <row r="46" spans="1:11" s="13" customFormat="1" ht="24" customHeight="1" x14ac:dyDescent="0.3">
      <c r="A46" s="80" t="s">
        <v>174</v>
      </c>
      <c r="B46" s="51"/>
      <c r="C46" s="125">
        <f t="shared" ref="C46:J48" si="8">SUM(C51+C56)</f>
        <v>439457</v>
      </c>
      <c r="D46" s="14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25">
        <f t="shared" si="8"/>
        <v>452754</v>
      </c>
      <c r="D47" s="14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25">
        <f t="shared" si="8"/>
        <v>466435</v>
      </c>
      <c r="D48" s="14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23"/>
      <c r="D49" s="14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26">
        <v>7724</v>
      </c>
      <c r="D50" s="14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23">
        <v>6757</v>
      </c>
      <c r="D51" s="14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23">
        <v>7067</v>
      </c>
      <c r="D52" s="14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23">
        <v>7357</v>
      </c>
      <c r="D53" s="14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23"/>
      <c r="D54" s="14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26">
        <v>418893</v>
      </c>
      <c r="D55" s="141"/>
      <c r="E55" s="88"/>
      <c r="F55" s="99"/>
      <c r="G55" s="88"/>
      <c r="H55" s="118"/>
      <c r="I55" s="88">
        <f t="shared" si="9"/>
        <v>418893</v>
      </c>
      <c r="J55" s="88"/>
      <c r="K55" s="87">
        <f t="shared" si="1"/>
        <v>418893</v>
      </c>
    </row>
    <row r="56" spans="1:11" ht="18" customHeight="1" x14ac:dyDescent="0.3">
      <c r="A56" s="80" t="s">
        <v>174</v>
      </c>
      <c r="B56" s="34"/>
      <c r="C56" s="123">
        <v>432700</v>
      </c>
      <c r="D56" s="14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23">
        <v>445687</v>
      </c>
      <c r="D57" s="14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23">
        <v>459078</v>
      </c>
      <c r="D58" s="14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4"/>
      <c r="D59" s="13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23"/>
      <c r="D60" s="14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23"/>
      <c r="D61" s="14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23"/>
      <c r="D62" s="14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23"/>
      <c r="D63" s="14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4"/>
      <c r="D64" s="13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26">
        <v>154579</v>
      </c>
      <c r="D65" s="141"/>
      <c r="E65" s="88"/>
      <c r="F65" s="99"/>
      <c r="G65" s="88"/>
      <c r="H65" s="118"/>
      <c r="I65" s="87">
        <f t="shared" si="9"/>
        <v>154579</v>
      </c>
      <c r="J65" s="88"/>
      <c r="K65" s="87">
        <f t="shared" si="1"/>
        <v>154579</v>
      </c>
    </row>
    <row r="66" spans="1:11" ht="18" customHeight="1" x14ac:dyDescent="0.3">
      <c r="A66" s="80" t="s">
        <v>174</v>
      </c>
      <c r="B66" s="34"/>
      <c r="C66" s="123">
        <v>144906</v>
      </c>
      <c r="D66" s="14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23">
        <v>151572</v>
      </c>
      <c r="D67" s="14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23">
        <v>157787</v>
      </c>
      <c r="D68" s="14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26"/>
      <c r="D69" s="14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25">
        <f>SUM(C75+C80+C85+C90)</f>
        <v>214964</v>
      </c>
      <c r="D70" s="14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214964</v>
      </c>
      <c r="J70" s="87">
        <f t="shared" si="10"/>
        <v>0</v>
      </c>
      <c r="K70" s="87">
        <f t="shared" si="1"/>
        <v>214964</v>
      </c>
    </row>
    <row r="71" spans="1:11" s="13" customFormat="1" ht="18" customHeight="1" x14ac:dyDescent="0.3">
      <c r="A71" s="80" t="s">
        <v>174</v>
      </c>
      <c r="B71" s="51"/>
      <c r="C71" s="125">
        <f>SUM(C76+C81+C86+C91)</f>
        <v>178756</v>
      </c>
      <c r="D71" s="14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25">
        <f>SUM(C77+C82+C87+C92)</f>
        <v>182440</v>
      </c>
      <c r="D72" s="14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25">
        <f>SUM(C78+C83+C88+C93)</f>
        <v>185847</v>
      </c>
      <c r="D73" s="14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23"/>
      <c r="D74" s="14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26">
        <v>171535</v>
      </c>
      <c r="D75" s="141"/>
      <c r="E75" s="88"/>
      <c r="F75" s="99"/>
      <c r="G75" s="88"/>
      <c r="H75" s="118"/>
      <c r="I75" s="88">
        <f t="shared" ref="I75:I113" si="12">SUM(C75+D75+E75+F75+G75+H75)</f>
        <v>171535</v>
      </c>
      <c r="J75" s="88"/>
      <c r="K75" s="87">
        <f t="shared" si="1"/>
        <v>171535</v>
      </c>
    </row>
    <row r="76" spans="1:11" ht="18" customHeight="1" x14ac:dyDescent="0.3">
      <c r="A76" s="80" t="s">
        <v>174</v>
      </c>
      <c r="B76" s="34"/>
      <c r="C76" s="123">
        <v>136349</v>
      </c>
      <c r="D76" s="14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23">
        <v>138082</v>
      </c>
      <c r="D77" s="14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23">
        <v>139669</v>
      </c>
      <c r="D78" s="14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23"/>
      <c r="D79" s="14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26">
        <v>28</v>
      </c>
      <c r="D80" s="14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23">
        <v>30</v>
      </c>
      <c r="D81" s="14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23">
        <v>32</v>
      </c>
      <c r="D82" s="14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23">
        <v>33</v>
      </c>
      <c r="D83" s="14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23"/>
      <c r="D84" s="14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26">
        <v>464</v>
      </c>
      <c r="D85" s="14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23">
        <v>451</v>
      </c>
      <c r="D86" s="14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23">
        <v>472</v>
      </c>
      <c r="D87" s="14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23">
        <v>492</v>
      </c>
      <c r="D88" s="14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23"/>
      <c r="D89" s="14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26">
        <v>42937</v>
      </c>
      <c r="D90" s="14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23">
        <v>41926</v>
      </c>
      <c r="D91" s="14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23">
        <v>43854</v>
      </c>
      <c r="D92" s="14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23">
        <v>45653</v>
      </c>
      <c r="D93" s="14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4"/>
      <c r="D94" s="13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23"/>
      <c r="D95" s="14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23"/>
      <c r="D96" s="14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23"/>
      <c r="D97" s="14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23"/>
      <c r="D98" s="14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4"/>
      <c r="D99" s="13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26">
        <v>92111</v>
      </c>
      <c r="D100" s="142">
        <v>378460</v>
      </c>
      <c r="E100" s="88"/>
      <c r="F100" s="99"/>
      <c r="G100" s="88"/>
      <c r="H100" s="118"/>
      <c r="I100" s="87">
        <f t="shared" si="12"/>
        <v>470571</v>
      </c>
      <c r="J100" s="88"/>
      <c r="K100" s="87">
        <f t="shared" si="13"/>
        <v>470571</v>
      </c>
    </row>
    <row r="101" spans="1:11" ht="18" customHeight="1" x14ac:dyDescent="0.3">
      <c r="A101" s="80" t="s">
        <v>174</v>
      </c>
      <c r="B101" s="34"/>
      <c r="C101" s="123">
        <v>84270</v>
      </c>
      <c r="D101" s="14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23">
        <v>88147</v>
      </c>
      <c r="D102" s="14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181</v>
      </c>
      <c r="B103" s="34"/>
      <c r="C103" s="123">
        <v>91762</v>
      </c>
      <c r="D103" s="14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4"/>
      <c r="D104" s="13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26">
        <v>474</v>
      </c>
      <c r="D105" s="141"/>
      <c r="E105" s="88"/>
      <c r="F105" s="99"/>
      <c r="G105" s="88"/>
      <c r="H105" s="118"/>
      <c r="I105" s="87">
        <f t="shared" si="12"/>
        <v>474</v>
      </c>
      <c r="J105" s="88"/>
      <c r="K105" s="87">
        <f t="shared" si="13"/>
        <v>474</v>
      </c>
    </row>
    <row r="106" spans="1:11" ht="18" customHeight="1" x14ac:dyDescent="0.3">
      <c r="A106" s="80" t="s">
        <v>174</v>
      </c>
      <c r="B106" s="34"/>
      <c r="C106" s="123"/>
      <c r="D106" s="14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23"/>
      <c r="D107" s="14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23"/>
      <c r="D108" s="14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4"/>
      <c r="D109" s="13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23"/>
      <c r="D110" s="14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23"/>
      <c r="D111" s="14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23"/>
      <c r="D112" s="14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23"/>
      <c r="D113" s="14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4"/>
      <c r="D114" s="13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4">
        <f>SUM(C120+C125)</f>
        <v>263672</v>
      </c>
      <c r="D115" s="139">
        <f>SUM(D120+D125)</f>
        <v>305635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569307</v>
      </c>
      <c r="J115" s="94">
        <f t="shared" ref="D115:J116" si="14">SUM(J120+J125)</f>
        <v>-127370</v>
      </c>
      <c r="K115" s="94">
        <f>SUM(K120+K125+K130)</f>
        <v>441937</v>
      </c>
    </row>
    <row r="116" spans="1:11" s="13" customFormat="1" ht="18" customHeight="1" x14ac:dyDescent="0.3">
      <c r="A116" s="80" t="s">
        <v>174</v>
      </c>
      <c r="B116" s="12"/>
      <c r="C116" s="125">
        <f>SUM(C121+C126)</f>
        <v>182920</v>
      </c>
      <c r="D116" s="14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25">
        <f>SUM(C122+C127)</f>
        <v>146555</v>
      </c>
      <c r="D117" s="14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25">
        <f>SUM(C123+C128)</f>
        <v>53199</v>
      </c>
      <c r="D118" s="14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23"/>
      <c r="D119" s="14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26">
        <v>262021</v>
      </c>
      <c r="D120" s="141"/>
      <c r="E120" s="93"/>
      <c r="F120" s="99"/>
      <c r="G120" s="93"/>
      <c r="H120" s="118"/>
      <c r="I120" s="93">
        <f>SUM(C120+D120+E120+F120+G120+H120)</f>
        <v>262021</v>
      </c>
      <c r="J120" s="93"/>
      <c r="K120" s="94">
        <f t="shared" si="13"/>
        <v>262021</v>
      </c>
    </row>
    <row r="121" spans="1:11" ht="18" customHeight="1" x14ac:dyDescent="0.3">
      <c r="A121" s="80" t="s">
        <v>174</v>
      </c>
      <c r="B121" s="15"/>
      <c r="C121" s="123">
        <v>182920</v>
      </c>
      <c r="D121" s="14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23">
        <v>146555</v>
      </c>
      <c r="D122" s="14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23">
        <v>53199</v>
      </c>
      <c r="D123" s="14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23"/>
      <c r="D124" s="14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26">
        <v>1651</v>
      </c>
      <c r="D125" s="142">
        <v>305635</v>
      </c>
      <c r="E125" s="93"/>
      <c r="F125" s="93"/>
      <c r="G125" s="93"/>
      <c r="H125" s="118"/>
      <c r="I125" s="93">
        <f>SUM(C125+D125+E125+F125+G125+H125)</f>
        <v>307286</v>
      </c>
      <c r="J125" s="123">
        <v>-127370</v>
      </c>
      <c r="K125" s="94">
        <f t="shared" si="13"/>
        <v>179916</v>
      </c>
    </row>
    <row r="126" spans="1:11" ht="18" customHeight="1" x14ac:dyDescent="0.3">
      <c r="A126" s="80" t="s">
        <v>174</v>
      </c>
      <c r="B126" s="15"/>
      <c r="C126" s="123"/>
      <c r="D126" s="14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23"/>
      <c r="D127" s="14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23"/>
      <c r="D128" s="14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23"/>
      <c r="D129" s="14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23"/>
      <c r="D130" s="14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23"/>
      <c r="D131" s="14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23"/>
      <c r="D132" s="14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23"/>
      <c r="D133" s="14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4"/>
      <c r="D134" s="13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23">
        <v>95363</v>
      </c>
      <c r="D135" s="142">
        <v>2</v>
      </c>
      <c r="E135" s="88"/>
      <c r="F135" s="99"/>
      <c r="G135" s="88"/>
      <c r="H135" s="118"/>
      <c r="I135" s="87">
        <f>SUM(C135+D135+E135+F135+G135+H135)</f>
        <v>95365</v>
      </c>
      <c r="J135" s="88"/>
      <c r="K135" s="87">
        <f t="shared" si="13"/>
        <v>95365</v>
      </c>
    </row>
    <row r="136" spans="1:11" ht="18" customHeight="1" x14ac:dyDescent="0.3">
      <c r="A136" s="80" t="s">
        <v>174</v>
      </c>
      <c r="B136" s="34"/>
      <c r="C136" s="123">
        <v>71756</v>
      </c>
      <c r="D136" s="14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23">
        <v>116440</v>
      </c>
      <c r="D137" s="14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23">
        <v>132801</v>
      </c>
      <c r="D138" s="14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4"/>
      <c r="D139" s="13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4">
        <f>SUM(C145+C200+C205+C220+C225)</f>
        <v>1264103</v>
      </c>
      <c r="D140" s="139">
        <f>SUM(D145+D200+D205+D220+D225)</f>
        <v>696669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1960772</v>
      </c>
      <c r="J140" s="86">
        <f t="shared" si="16"/>
        <v>-127370</v>
      </c>
      <c r="K140" s="86">
        <f t="shared" si="16"/>
        <v>1833402</v>
      </c>
    </row>
    <row r="141" spans="1:11" s="13" customFormat="1" ht="18" customHeight="1" x14ac:dyDescent="0.3">
      <c r="A141" s="80" t="s">
        <v>174</v>
      </c>
      <c r="B141" s="51"/>
      <c r="C141" s="124">
        <f>SUM(C146+C201+C206+C211+C221+C226)</f>
        <v>1104525</v>
      </c>
      <c r="D141" s="13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4">
        <f>SUM(C147+C202+C207+C212+C222+C227)</f>
        <v>1140481</v>
      </c>
      <c r="D142" s="13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181</v>
      </c>
      <c r="B143" s="51"/>
      <c r="C143" s="124">
        <f>SUM(C148+C203+C208+C213+C223+C228)</f>
        <v>1090509</v>
      </c>
      <c r="D143" s="13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4"/>
      <c r="D144" s="13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25">
        <f>SUM(C150+C155+C160+C165+C170+C175+C180+C185+C190+C195)</f>
        <v>1068729</v>
      </c>
      <c r="D145" s="140">
        <f>SUM(D150+D155+D160+D165+D170+D175+D180+D185+D190+D195)</f>
        <v>685755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1754484</v>
      </c>
      <c r="J145" s="87">
        <f t="shared" si="18"/>
        <v>-127370</v>
      </c>
      <c r="K145" s="87">
        <f t="shared" si="18"/>
        <v>1627114</v>
      </c>
    </row>
    <row r="146" spans="1:11" s="13" customFormat="1" ht="18" customHeight="1" x14ac:dyDescent="0.3">
      <c r="A146" s="80" t="s">
        <v>174</v>
      </c>
      <c r="B146" s="51"/>
      <c r="C146" s="125">
        <f t="shared" ref="C146:K148" si="19">SUM(C151+C156+C161+C166+C171+C176+C181+C186+C191+C196)</f>
        <v>977044</v>
      </c>
      <c r="D146" s="14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25">
        <f t="shared" si="19"/>
        <v>1008709</v>
      </c>
      <c r="D147" s="14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181</v>
      </c>
      <c r="B148" s="51"/>
      <c r="C148" s="125">
        <f t="shared" si="19"/>
        <v>971364</v>
      </c>
      <c r="D148" s="14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23"/>
      <c r="D149" s="14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26">
        <v>135719</v>
      </c>
      <c r="D150" s="142">
        <v>478595</v>
      </c>
      <c r="E150" s="88"/>
      <c r="F150" s="99"/>
      <c r="G150" s="88"/>
      <c r="H150" s="118"/>
      <c r="I150" s="88">
        <f t="shared" ref="I150:I180" si="20">SUM(C150+D150+E150+F150+G150+H150)</f>
        <v>614314</v>
      </c>
      <c r="J150" s="88"/>
      <c r="K150" s="87">
        <f>SUM(I150+J150)</f>
        <v>614314</v>
      </c>
    </row>
    <row r="151" spans="1:11" ht="18" customHeight="1" x14ac:dyDescent="0.3">
      <c r="A151" s="80" t="s">
        <v>174</v>
      </c>
      <c r="B151" s="34"/>
      <c r="C151" s="123">
        <v>131719</v>
      </c>
      <c r="D151" s="14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23">
        <v>131123</v>
      </c>
      <c r="D152" s="14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23">
        <v>130616</v>
      </c>
      <c r="D153" s="14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23"/>
      <c r="D154" s="14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26">
        <v>326059</v>
      </c>
      <c r="D155" s="142">
        <v>203868</v>
      </c>
      <c r="E155" s="88"/>
      <c r="F155" s="99"/>
      <c r="G155" s="88"/>
      <c r="H155" s="118"/>
      <c r="I155" s="88">
        <f t="shared" si="20"/>
        <v>529927</v>
      </c>
      <c r="J155" s="88"/>
      <c r="K155" s="88">
        <f>SUM(I155+J155)</f>
        <v>529927</v>
      </c>
    </row>
    <row r="156" spans="1:11" ht="18" customHeight="1" x14ac:dyDescent="0.25">
      <c r="A156" s="80" t="s">
        <v>174</v>
      </c>
      <c r="B156" s="34"/>
      <c r="C156" s="123">
        <v>332500</v>
      </c>
      <c r="D156" s="14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23">
        <v>340827</v>
      </c>
      <c r="D157" s="14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181</v>
      </c>
      <c r="B158" s="34"/>
      <c r="C158" s="123">
        <v>381296</v>
      </c>
      <c r="D158" s="14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23"/>
      <c r="D159" s="14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26">
        <v>10377</v>
      </c>
      <c r="D160" s="14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23">
        <v>3885</v>
      </c>
      <c r="D161" s="14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23">
        <v>2836</v>
      </c>
      <c r="D162" s="14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23">
        <v>2201</v>
      </c>
      <c r="D163" s="14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23"/>
      <c r="D164" s="14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26">
        <v>44917</v>
      </c>
      <c r="D165" s="141"/>
      <c r="E165" s="88"/>
      <c r="F165" s="99"/>
      <c r="G165" s="88"/>
      <c r="H165" s="118"/>
      <c r="I165" s="88">
        <f t="shared" si="20"/>
        <v>44917</v>
      </c>
      <c r="J165" s="88"/>
      <c r="K165" s="88">
        <f t="shared" si="21"/>
        <v>44917</v>
      </c>
    </row>
    <row r="166" spans="1:12" ht="18" customHeight="1" x14ac:dyDescent="0.25">
      <c r="A166" s="80" t="s">
        <v>174</v>
      </c>
      <c r="B166" s="34"/>
      <c r="C166" s="123">
        <v>75735</v>
      </c>
      <c r="D166" s="14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23">
        <v>78322</v>
      </c>
      <c r="D167" s="14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23">
        <v>79757</v>
      </c>
      <c r="D168" s="14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23"/>
      <c r="D169" s="14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26">
        <v>50</v>
      </c>
      <c r="D170" s="14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23">
        <v>52</v>
      </c>
      <c r="D171" s="14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23">
        <v>52</v>
      </c>
      <c r="D172" s="14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23">
        <v>52</v>
      </c>
      <c r="D173" s="14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23"/>
      <c r="D174" s="14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26">
        <v>127370</v>
      </c>
      <c r="D175" s="141"/>
      <c r="E175" s="88"/>
      <c r="F175" s="99"/>
      <c r="G175" s="88"/>
      <c r="H175" s="118"/>
      <c r="I175" s="88">
        <f t="shared" si="20"/>
        <v>127370</v>
      </c>
      <c r="J175" s="123">
        <v>-127370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23">
        <v>114545</v>
      </c>
      <c r="D176" s="14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23">
        <v>114274</v>
      </c>
      <c r="D177" s="14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23">
        <v>113899</v>
      </c>
      <c r="D178" s="14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23"/>
      <c r="D179" s="14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26">
        <v>25426</v>
      </c>
      <c r="D180" s="141">
        <v>0</v>
      </c>
      <c r="E180" s="88"/>
      <c r="F180" s="99"/>
      <c r="G180" s="88"/>
      <c r="H180" s="118"/>
      <c r="I180" s="88">
        <f t="shared" si="20"/>
        <v>25426</v>
      </c>
      <c r="J180" s="88"/>
      <c r="K180" s="88">
        <f>SUM(I180+J180)</f>
        <v>25426</v>
      </c>
    </row>
    <row r="181" spans="1:12" ht="18" customHeight="1" x14ac:dyDescent="0.25">
      <c r="A181" s="80" t="s">
        <v>174</v>
      </c>
      <c r="B181" s="34"/>
      <c r="C181" s="123">
        <v>23247</v>
      </c>
      <c r="D181" s="14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23">
        <v>23946</v>
      </c>
      <c r="D182" s="14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23">
        <v>24589</v>
      </c>
      <c r="D183" s="14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23"/>
      <c r="D184" s="14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26">
        <v>328391</v>
      </c>
      <c r="D185" s="141">
        <v>2</v>
      </c>
      <c r="E185" s="93"/>
      <c r="F185" s="99"/>
      <c r="G185" s="93"/>
      <c r="H185" s="118"/>
      <c r="I185" s="93">
        <f t="shared" si="22"/>
        <v>328393</v>
      </c>
      <c r="J185" s="93"/>
      <c r="K185" s="93">
        <f>SUM(I185+J185)</f>
        <v>328393</v>
      </c>
    </row>
    <row r="186" spans="1:12" ht="24" customHeight="1" x14ac:dyDescent="0.25">
      <c r="A186" s="80" t="s">
        <v>174</v>
      </c>
      <c r="B186" s="15"/>
      <c r="C186" s="123">
        <v>247959</v>
      </c>
      <c r="D186" s="14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23">
        <v>268882</v>
      </c>
      <c r="D187" s="14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23">
        <v>189540</v>
      </c>
      <c r="D188" s="14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23"/>
      <c r="D189" s="14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26">
        <v>67202</v>
      </c>
      <c r="D190" s="141"/>
      <c r="E190" s="88"/>
      <c r="F190" s="99"/>
      <c r="G190" s="88"/>
      <c r="H190" s="118"/>
      <c r="I190" s="88">
        <f t="shared" si="22"/>
        <v>67202</v>
      </c>
      <c r="J190" s="88"/>
      <c r="K190" s="88">
        <f>SUM(I190+J190)</f>
        <v>67202</v>
      </c>
    </row>
    <row r="191" spans="1:12" ht="18" customHeight="1" x14ac:dyDescent="0.25">
      <c r="A191" s="80" t="s">
        <v>174</v>
      </c>
      <c r="B191" s="34"/>
      <c r="C191" s="123">
        <v>45054</v>
      </c>
      <c r="D191" s="14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23">
        <v>46090</v>
      </c>
      <c r="D192" s="14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23">
        <v>47070</v>
      </c>
      <c r="D193" s="14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23"/>
      <c r="D194" s="14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26">
        <v>3218</v>
      </c>
      <c r="D195" s="142">
        <v>3290</v>
      </c>
      <c r="E195" s="88"/>
      <c r="F195" s="99"/>
      <c r="G195" s="88"/>
      <c r="H195" s="118"/>
      <c r="I195" s="88">
        <f t="shared" si="22"/>
        <v>6508</v>
      </c>
      <c r="J195" s="88"/>
      <c r="K195" s="88">
        <f>SUM(I195+J195)</f>
        <v>6508</v>
      </c>
    </row>
    <row r="196" spans="1:11" ht="18" customHeight="1" x14ac:dyDescent="0.25">
      <c r="A196" s="80" t="s">
        <v>174</v>
      </c>
      <c r="B196" s="34"/>
      <c r="C196" s="123">
        <v>2348</v>
      </c>
      <c r="D196" s="14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23">
        <v>2357</v>
      </c>
      <c r="D197" s="14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23">
        <v>2344</v>
      </c>
      <c r="D198" s="14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23"/>
      <c r="D199" s="14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26">
        <v>172236</v>
      </c>
      <c r="D200" s="142">
        <v>10914</v>
      </c>
      <c r="E200" s="88"/>
      <c r="F200" s="99"/>
      <c r="G200" s="88"/>
      <c r="H200" s="118"/>
      <c r="I200" s="88">
        <f t="shared" si="22"/>
        <v>183150</v>
      </c>
      <c r="J200" s="88"/>
      <c r="K200" s="88">
        <f>SUM(I200+J200)</f>
        <v>183150</v>
      </c>
    </row>
    <row r="201" spans="1:11" ht="18" customHeight="1" x14ac:dyDescent="0.25">
      <c r="A201" s="80" t="s">
        <v>174</v>
      </c>
      <c r="B201" s="34"/>
      <c r="C201" s="123">
        <v>100402</v>
      </c>
      <c r="D201" s="14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23">
        <v>104421</v>
      </c>
      <c r="D202" s="14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23">
        <v>99504</v>
      </c>
      <c r="D203" s="14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4"/>
      <c r="D204" s="13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4">
        <f>SUM(C210+C215)</f>
        <v>26962</v>
      </c>
      <c r="D205" s="13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4">
        <f t="shared" ref="C206:K208" si="24">SUM(C211+C216)</f>
        <v>27079</v>
      </c>
      <c r="D206" s="13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4">
        <f t="shared" si="24"/>
        <v>27351</v>
      </c>
      <c r="D207" s="13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4">
        <f t="shared" si="24"/>
        <v>19641</v>
      </c>
      <c r="D208" s="13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23"/>
      <c r="D209" s="14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23"/>
      <c r="D210" s="14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23"/>
      <c r="D211" s="14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23"/>
      <c r="D212" s="14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23"/>
      <c r="D213" s="14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23"/>
      <c r="D214" s="14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23">
        <v>26962</v>
      </c>
      <c r="D215" s="14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23">
        <v>27079</v>
      </c>
      <c r="D216" s="14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23">
        <v>27351</v>
      </c>
      <c r="D217" s="14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23">
        <v>19641</v>
      </c>
      <c r="D218" s="14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23"/>
      <c r="D219" s="14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23">
        <v>-3824</v>
      </c>
      <c r="D220" s="141"/>
      <c r="E220" s="88"/>
      <c r="F220" s="99"/>
      <c r="G220" s="88"/>
      <c r="H220" s="118"/>
      <c r="I220" s="88">
        <f t="shared" si="25"/>
        <v>-3824</v>
      </c>
      <c r="J220" s="88"/>
      <c r="K220" s="88">
        <f>SUM(I220+J220)</f>
        <v>-3824</v>
      </c>
    </row>
    <row r="221" spans="1:15" ht="24" customHeight="1" x14ac:dyDescent="0.25">
      <c r="A221" s="80" t="s">
        <v>174</v>
      </c>
      <c r="B221" s="15"/>
      <c r="C221" s="123"/>
      <c r="D221" s="14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23"/>
      <c r="D222" s="14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23"/>
      <c r="D223" s="14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23"/>
      <c r="D224" s="14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23"/>
      <c r="D225" s="14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23"/>
      <c r="D226" s="14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23"/>
      <c r="D227" s="14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23"/>
      <c r="D228" s="14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26"/>
      <c r="D229" s="14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23">
        <f>SUM(C20-C140)</f>
        <v>-10941</v>
      </c>
      <c r="D230" s="14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23">
        <f>SUM(C21-C141)</f>
        <v>0</v>
      </c>
      <c r="D231" s="14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23">
        <f>SUM(C22-C142)</f>
        <v>0</v>
      </c>
      <c r="D232" s="14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23">
        <f>SUM(C23-C143)</f>
        <v>0</v>
      </c>
      <c r="D233" s="14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26">
        <f>SUM(C235+C238+C241+C244+C247+C250+C253+C256+C259+C262+C265+C268+C271+C274+C277+C280+C283)</f>
        <v>0</v>
      </c>
      <c r="D234" s="14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4">
        <f>SUM(C236+C237)</f>
        <v>0</v>
      </c>
      <c r="D235" s="13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23"/>
      <c r="D236" s="14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23"/>
      <c r="D237" s="14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4">
        <f>SUM(C239+C240)</f>
        <v>0</v>
      </c>
      <c r="D238" s="13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23"/>
      <c r="D239" s="14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23"/>
      <c r="D240" s="14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4">
        <f>SUM(C242+C243)</f>
        <v>0</v>
      </c>
      <c r="D241" s="13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23"/>
      <c r="D242" s="14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23"/>
      <c r="D243" s="14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4">
        <f>SUM(C245+C246)</f>
        <v>0</v>
      </c>
      <c r="D244" s="13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23">
        <v>0</v>
      </c>
      <c r="D245" s="14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23">
        <v>0</v>
      </c>
      <c r="D246" s="14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4">
        <f>SUM(C248+C249)</f>
        <v>0</v>
      </c>
      <c r="D247" s="13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23">
        <v>0</v>
      </c>
      <c r="D248" s="14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23">
        <v>0</v>
      </c>
      <c r="D249" s="14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4">
        <f>SUM(C251+C252)</f>
        <v>0</v>
      </c>
      <c r="D250" s="13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23"/>
      <c r="D251" s="14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23"/>
      <c r="D252" s="14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4">
        <f>SUM(C254+C255)</f>
        <v>0</v>
      </c>
      <c r="D253" s="13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23"/>
      <c r="D254" s="14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23"/>
      <c r="D255" s="14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4">
        <f>SUM(C257+C258)</f>
        <v>0</v>
      </c>
      <c r="D256" s="13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23"/>
      <c r="D257" s="14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23"/>
      <c r="D258" s="14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4">
        <f>SUM(C260+C261)</f>
        <v>0</v>
      </c>
      <c r="D259" s="13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23"/>
      <c r="D260" s="14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23"/>
      <c r="D261" s="14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4">
        <f>SUM(C263+C264)</f>
        <v>0</v>
      </c>
      <c r="D262" s="13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23"/>
      <c r="D263" s="14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23"/>
      <c r="D264" s="14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4">
        <f>SUM(C266+C267)</f>
        <v>0</v>
      </c>
      <c r="D265" s="13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23"/>
      <c r="D266" s="14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23"/>
      <c r="D267" s="14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4">
        <f>SUM(C269+C270)</f>
        <v>0</v>
      </c>
      <c r="D268" s="13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23"/>
      <c r="D269" s="14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23"/>
      <c r="D270" s="14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4">
        <f>SUM(C272+C273)</f>
        <v>0</v>
      </c>
      <c r="D271" s="13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23"/>
      <c r="D272" s="14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23"/>
      <c r="D273" s="14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4">
        <f>SUM(C275+C276)</f>
        <v>0</v>
      </c>
      <c r="D274" s="13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23"/>
      <c r="D275" s="14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23"/>
      <c r="D276" s="14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26">
        <f>SUM(C278+C279)</f>
        <v>0</v>
      </c>
      <c r="D277" s="14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23"/>
      <c r="D278" s="14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23"/>
      <c r="D279" s="14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4">
        <f>SUM(C281+C282)</f>
        <v>0</v>
      </c>
      <c r="D280" s="13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23"/>
      <c r="D281" s="14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23"/>
      <c r="D282" s="14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4">
        <f>SUM(C284+C285)</f>
        <v>0</v>
      </c>
      <c r="D283" s="13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23"/>
      <c r="D284" s="14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23"/>
      <c r="D285" s="14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1"/>
      <c r="D286" s="143"/>
      <c r="E286" s="66"/>
      <c r="F286" s="106"/>
      <c r="G286" s="90"/>
      <c r="H286" s="120"/>
      <c r="I286" s="67"/>
      <c r="J286" s="66"/>
      <c r="K286" s="68"/>
    </row>
    <row r="287" spans="1:11" ht="16.899999999999999" customHeight="1" x14ac:dyDescent="0.25">
      <c r="A287" s="31"/>
      <c r="B287" s="4"/>
      <c r="C287" s="132"/>
      <c r="D287" s="14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67" t="s">
        <v>176</v>
      </c>
      <c r="C288" s="167"/>
      <c r="D288" s="167"/>
      <c r="E288" s="167"/>
      <c r="F288" s="167"/>
      <c r="G288" s="167"/>
      <c r="H288" s="167"/>
      <c r="I288" s="79"/>
      <c r="J288" s="166" t="s">
        <v>169</v>
      </c>
      <c r="K288" s="166"/>
    </row>
    <row r="289" spans="1:11" s="69" customFormat="1" ht="22.15" hidden="1" customHeight="1" x14ac:dyDescent="0.3">
      <c r="A289" s="77" t="s">
        <v>172</v>
      </c>
      <c r="B289" s="167" t="s">
        <v>177</v>
      </c>
      <c r="C289" s="167"/>
      <c r="D289" s="167"/>
      <c r="E289" s="167"/>
      <c r="F289" s="167"/>
      <c r="G289" s="167"/>
      <c r="H289" s="167"/>
      <c r="I289" s="79"/>
      <c r="J289" s="166" t="s">
        <v>170</v>
      </c>
      <c r="K289" s="166"/>
    </row>
    <row r="290" spans="1:11" ht="38.25" customHeight="1" x14ac:dyDescent="0.3">
      <c r="A290" s="78"/>
      <c r="B290" s="75"/>
      <c r="C290" s="133"/>
      <c r="D290" s="145"/>
      <c r="E290" s="76"/>
      <c r="F290" s="108"/>
      <c r="G290" s="92"/>
      <c r="H290" s="122"/>
      <c r="I290" s="75"/>
      <c r="J290" s="170"/>
      <c r="K290" s="171"/>
    </row>
    <row r="291" spans="1:11" ht="20.25" customHeight="1" x14ac:dyDescent="0.3">
      <c r="A291" s="169" t="s">
        <v>157</v>
      </c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</row>
    <row r="292" spans="1:11" ht="18" customHeight="1" x14ac:dyDescent="0.3">
      <c r="A292" s="168" t="s">
        <v>178</v>
      </c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</row>
    <row r="293" spans="1:11" x14ac:dyDescent="0.25">
      <c r="A293" s="38"/>
      <c r="B293" s="38"/>
      <c r="I293" s="38"/>
      <c r="K293" s="38"/>
    </row>
  </sheetData>
  <mergeCells count="23">
    <mergeCell ref="J289:K289"/>
    <mergeCell ref="B288:H288"/>
    <mergeCell ref="A292:K292"/>
    <mergeCell ref="A291:K291"/>
    <mergeCell ref="J290:K290"/>
    <mergeCell ref="B289:H289"/>
    <mergeCell ref="J288:K288"/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2024-09-24T11:08:18Z</cp:lastPrinted>
  <dcterms:created xsi:type="dcterms:W3CDTF">2019-11-19T15:52:31Z</dcterms:created>
  <dcterms:modified xsi:type="dcterms:W3CDTF">2024-09-24T11:20:29Z</dcterms:modified>
</cp:coreProperties>
</file>